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'Sheet1'!$A$2:$D$36</definedName>
  </definedNames>
  <calcPr fullCalcOnLoad="1"/>
</workbook>
</file>

<file path=xl/sharedStrings.xml><?xml version="1.0" encoding="utf-8"?>
<sst xmlns="http://schemas.openxmlformats.org/spreadsheetml/2006/main" count="80" uniqueCount="77">
  <si>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</si>
  <si>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</si>
  <si>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</si>
  <si>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</si>
  <si>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</si>
  <si>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</si>
  <si>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</si>
  <si>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</si>
  <si>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</si>
  <si>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</si>
  <si>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</si>
  <si>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</si>
  <si>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</si>
  <si>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</si>
  <si>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</si>
  <si>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</si>
  <si>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</si>
  <si>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</si>
  <si>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</si>
  <si>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</si>
  <si>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</si>
  <si>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</si>
  <si>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</si>
  <si>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</si>
  <si>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</si>
  <si>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</si>
  <si>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</si>
  <si>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</si>
  <si>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</si>
  <si>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</si>
  <si>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</si>
  <si>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</si>
  <si>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</si>
  <si>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</si>
  <si>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</si>
  <si>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</si>
  <si>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</si>
  <si>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</si>
  <si>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</si>
  <si>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</si>
  <si>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</si>
  <si>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</si>
  <si>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</si>
  <si>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</si>
  <si>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</si>
  <si>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</si>
  <si>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</si>
  <si>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</si>
  <si>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</si>
  <si>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</si>
  <si>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</si>
  <si>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</si>
  <si>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</si>
  <si>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</si>
  <si>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</si>
  <si>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</si>
  <si>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</si>
  <si>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</si>
  <si>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</si>
  <si>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</si>
  <si>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</si>
  <si>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</si>
  <si>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</si>
  <si>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</si>
  <si>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</si>
  <si>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0703</t>
  </si>
  <si>
    <t>0105</t>
  </si>
  <si>
    <t>Судебная система</t>
  </si>
  <si>
    <t>-</t>
  </si>
  <si>
    <t>Процент исполнения бюджета</t>
  </si>
  <si>
    <t>Исполнено за        1 полугодие 2022  года</t>
  </si>
  <si>
    <t>Расходы бюджета Пучежского муниципального района по разделам и подразделам классификации расходов бюджета за 1 полугодие 2023 года</t>
  </si>
  <si>
    <t>Утверждено решением о бюджете на 2023 год      (уточненный)</t>
  </si>
  <si>
    <t>Исполнено за        1 полугодие 2023  года</t>
  </si>
  <si>
    <t>Уровень изменений по сравнению с соответствующим периодом 2022 года</t>
  </si>
  <si>
    <t>Жилищное хозяйство</t>
  </si>
  <si>
    <t>0501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</si>
</sst>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9" fontId="39" fillId="0" borderId="10">
      <alignment horizontal="center"/>
      <protection/>
    </xf>
    <xf numFmtId="49" fontId="39" fillId="0" borderId="11">
      <alignment horizontal="center"/>
      <protection/>
    </xf>
    <xf numFmtId="4" fontId="39" fillId="0" borderId="11">
      <alignment horizontal="right" shrinkToFit="1"/>
      <protection/>
    </xf>
    <xf numFmtId="4" fontId="39" fillId="0" borderId="12">
      <alignment horizontal="right" shrinkToFit="1"/>
      <protection/>
    </xf>
    <xf numFmtId="0" fontId="39" fillId="0" borderId="13">
      <alignment horizontal="left" wrapText="1" indent="2"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37" borderId="14" applyNumberFormat="0" applyAlignment="0" applyProtection="0"/>
    <xf numFmtId="0" fontId="41" fillId="38" borderId="15" applyNumberFormat="0" applyAlignment="0" applyProtection="0"/>
    <xf numFmtId="0" fontId="42" fillId="38" borderId="14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39" borderId="20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21" applyNumberFormat="0" applyFont="0" applyAlignment="0" applyProtection="0"/>
    <xf numFmtId="9" fontId="0" fillId="0" borderId="0" applyFont="0" applyFill="0" applyBorder="0" applyAlignment="0" applyProtection="0"/>
    <xf numFmtId="0" fontId="52" fillId="0" borderId="22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27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6" borderId="23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4" fontId="22" fillId="6" borderId="23" xfId="0" applyNumberFormat="1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left" vertical="center" wrapText="1"/>
    </xf>
    <xf numFmtId="4" fontId="24" fillId="6" borderId="2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3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2" fontId="22" fillId="6" borderId="23" xfId="0" applyNumberFormat="1" applyFont="1" applyFill="1" applyBorder="1" applyAlignment="1">
      <alignment horizontal="center" vertical="center" wrapText="1"/>
    </xf>
    <xf numFmtId="2" fontId="20" fillId="6" borderId="23" xfId="0" applyNumberFormat="1" applyFont="1" applyFill="1" applyBorder="1" applyAlignment="1">
      <alignment horizontal="center" vertical="center"/>
    </xf>
    <xf numFmtId="2" fontId="22" fillId="0" borderId="23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Border="1" applyAlignment="1">
      <alignment horizontal="center" vertical="center"/>
    </xf>
    <xf numFmtId="2" fontId="20" fillId="0" borderId="23" xfId="0" applyNumberFormat="1" applyFont="1" applyFill="1" applyBorder="1" applyAlignment="1">
      <alignment horizontal="center" vertical="center"/>
    </xf>
    <xf numFmtId="2" fontId="24" fillId="6" borderId="23" xfId="0" applyNumberFormat="1" applyFont="1" applyFill="1" applyBorder="1" applyAlignment="1">
      <alignment horizontal="center" vertical="center" wrapText="1"/>
    </xf>
    <xf numFmtId="2" fontId="21" fillId="6" borderId="23" xfId="0" applyNumberFormat="1" applyFont="1" applyFill="1" applyBorder="1" applyAlignment="1">
      <alignment horizontal="center" vertical="center"/>
    </xf>
    <xf numFmtId="4" fontId="55" fillId="0" borderId="11" xfId="0" applyNumberFormat="1" applyFont="1" applyFill="1" applyBorder="1" applyAlignment="1">
      <alignment horizontal="center" vertical="center"/>
    </xf>
    <xf numFmtId="4" fontId="55" fillId="44" borderId="11" xfId="0" applyNumberFormat="1" applyFont="1" applyFill="1" applyBorder="1" applyAlignment="1">
      <alignment horizontal="center" vertical="center"/>
    </xf>
    <xf numFmtId="0" fontId="23" fillId="29" borderId="24" xfId="0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7" xfId="74"/>
    <cellStyle name="xl43" xfId="75"/>
    <cellStyle name="xl45" xfId="76"/>
    <cellStyle name="xl67" xfId="77"/>
    <cellStyle name="xl99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7"/>
  <sheetViews>
    <sheetView tabSelected="1" zoomScaleSheetLayoutView="100" zoomScalePageLayoutView="0" workbookViewId="0" topLeftCell="A7">
      <selection activeCell="K33" sqref="K33"/>
    </sheetView>
  </sheetViews>
  <sheetFormatPr defaultColWidth="9.421875" defaultRowHeight="15"/>
  <cols>
    <col min="1" max="1" width="54.8515625" style="1" bestFit="1" customWidth="1"/>
    <col min="2" max="2" width="14.28125" style="6" bestFit="1" customWidth="1"/>
    <col min="3" max="3" width="17.00390625" style="1" customWidth="1"/>
    <col min="4" max="4" width="17.140625" style="1" bestFit="1" customWidth="1"/>
    <col min="5" max="5" width="15.28125" style="1" bestFit="1" customWidth="1"/>
    <col min="6" max="6" width="17.140625" style="1" bestFit="1" customWidth="1"/>
    <col min="7" max="7" width="18.28125" style="1" customWidth="1"/>
    <col min="8" max="16384" width="9.421875" style="1" customWidth="1"/>
  </cols>
  <sheetData>
    <row r="1" spans="1:7" ht="37.5" customHeight="1">
      <c r="A1" s="23" t="s">
        <v>71</v>
      </c>
      <c r="B1" s="23"/>
      <c r="C1" s="23"/>
      <c r="D1" s="23"/>
      <c r="E1" s="23"/>
      <c r="F1" s="23"/>
      <c r="G1" s="23"/>
    </row>
    <row r="2" spans="1:7" ht="96" customHeight="1">
      <c r="A2" s="2" t="s">
        <v>58</v>
      </c>
      <c r="B2" s="2" t="s">
        <v>59</v>
      </c>
      <c r="C2" s="12" t="s">
        <v>72</v>
      </c>
      <c r="D2" s="2" t="s">
        <v>73</v>
      </c>
      <c r="E2" s="2" t="s">
        <v>69</v>
      </c>
      <c r="F2" s="2" t="s">
        <v>70</v>
      </c>
      <c r="G2" s="13" t="s">
        <v>74</v>
      </c>
    </row>
    <row r="3" spans="1:9" ht="15.75">
      <c r="A3" s="4" t="s">
        <v>1</v>
      </c>
      <c r="B3" s="14" t="s">
        <v>15</v>
      </c>
      <c r="C3" s="7">
        <f>SUM(C4:C10)</f>
        <v>58583061.84</v>
      </c>
      <c r="D3" s="7">
        <f>SUM(D4:D10)</f>
        <v>23406748</v>
      </c>
      <c r="E3" s="15">
        <f>D3/C3*100</f>
        <v>39.95480479311185</v>
      </c>
      <c r="F3" s="7">
        <f>SUM(F4:F10)</f>
        <v>21425204.29</v>
      </c>
      <c r="G3" s="15">
        <f aca="true" t="shared" si="0" ref="G3:G8">D3/F3*100</f>
        <v>109.24865725049291</v>
      </c>
      <c r="I3" s="5"/>
    </row>
    <row r="4" spans="1:7" ht="47.25">
      <c r="A4" s="3" t="s">
        <v>51</v>
      </c>
      <c r="B4" s="16" t="s">
        <v>29</v>
      </c>
      <c r="C4" s="21">
        <v>1461370</v>
      </c>
      <c r="D4" s="21">
        <v>765754.33</v>
      </c>
      <c r="E4" s="17">
        <f>D4/C4*100</f>
        <v>52.39975707726311</v>
      </c>
      <c r="F4" s="21">
        <v>644586.37</v>
      </c>
      <c r="G4" s="18">
        <f t="shared" si="0"/>
        <v>118.79778500435869</v>
      </c>
    </row>
    <row r="5" spans="1:7" ht="63">
      <c r="A5" s="3" t="s">
        <v>25</v>
      </c>
      <c r="B5" s="16" t="s">
        <v>11</v>
      </c>
      <c r="C5" s="21">
        <v>562082</v>
      </c>
      <c r="D5" s="21">
        <v>368051.11</v>
      </c>
      <c r="E5" s="17">
        <f aca="true" t="shared" si="1" ref="E5:E36">D5/C5*100</f>
        <v>65.47996733572681</v>
      </c>
      <c r="F5" s="21">
        <v>326679.18</v>
      </c>
      <c r="G5" s="18">
        <f t="shared" si="0"/>
        <v>112.66439140688426</v>
      </c>
    </row>
    <row r="6" spans="1:7" ht="63">
      <c r="A6" s="3" t="s">
        <v>8</v>
      </c>
      <c r="B6" s="16" t="s">
        <v>42</v>
      </c>
      <c r="C6" s="21">
        <v>17856986.77</v>
      </c>
      <c r="D6" s="21">
        <v>8277696.97</v>
      </c>
      <c r="E6" s="17">
        <f t="shared" si="1"/>
        <v>46.35550821993469</v>
      </c>
      <c r="F6" s="21">
        <v>6582820.73</v>
      </c>
      <c r="G6" s="18">
        <f t="shared" si="0"/>
        <v>125.74696030040604</v>
      </c>
    </row>
    <row r="7" spans="1:7" ht="15.75">
      <c r="A7" s="3" t="s">
        <v>67</v>
      </c>
      <c r="B7" s="16" t="s">
        <v>66</v>
      </c>
      <c r="C7" s="21">
        <v>100.6</v>
      </c>
      <c r="D7" s="21">
        <v>0</v>
      </c>
      <c r="E7" s="17">
        <f t="shared" si="1"/>
        <v>0</v>
      </c>
      <c r="F7" s="21">
        <v>12149.95</v>
      </c>
      <c r="G7" s="18" t="s">
        <v>68</v>
      </c>
    </row>
    <row r="8" spans="1:7" ht="47.25">
      <c r="A8" s="3" t="s">
        <v>55</v>
      </c>
      <c r="B8" s="16" t="s">
        <v>4</v>
      </c>
      <c r="C8" s="21">
        <v>5698983</v>
      </c>
      <c r="D8" s="21">
        <v>2665372.96</v>
      </c>
      <c r="E8" s="17">
        <f t="shared" si="1"/>
        <v>46.76927374585957</v>
      </c>
      <c r="F8" s="21">
        <v>2268383.73</v>
      </c>
      <c r="G8" s="18">
        <f t="shared" si="0"/>
        <v>117.5009732590526</v>
      </c>
    </row>
    <row r="9" spans="1:7" ht="15.75">
      <c r="A9" s="3" t="s">
        <v>63</v>
      </c>
      <c r="B9" s="16" t="s">
        <v>62</v>
      </c>
      <c r="C9" s="21">
        <v>100000</v>
      </c>
      <c r="D9" s="21">
        <v>0</v>
      </c>
      <c r="E9" s="17">
        <f t="shared" si="1"/>
        <v>0</v>
      </c>
      <c r="F9" s="21">
        <v>0</v>
      </c>
      <c r="G9" s="18" t="s">
        <v>68</v>
      </c>
    </row>
    <row r="10" spans="1:7" ht="15.75">
      <c r="A10" s="3" t="s">
        <v>35</v>
      </c>
      <c r="B10" s="16" t="s">
        <v>44</v>
      </c>
      <c r="C10" s="21">
        <v>32903539.47</v>
      </c>
      <c r="D10" s="21">
        <v>11329872.63</v>
      </c>
      <c r="E10" s="17">
        <f t="shared" si="1"/>
        <v>34.433598368133254</v>
      </c>
      <c r="F10" s="21">
        <v>11590584.33</v>
      </c>
      <c r="G10" s="18">
        <f aca="true" t="shared" si="2" ref="G10:G19">D10/F10*100</f>
        <v>97.75065956489185</v>
      </c>
    </row>
    <row r="11" spans="1:7" ht="15.75">
      <c r="A11" s="4" t="s">
        <v>3</v>
      </c>
      <c r="B11" s="14" t="s">
        <v>10</v>
      </c>
      <c r="C11" s="7">
        <f>SUM(C12:C15)</f>
        <v>31564549.21</v>
      </c>
      <c r="D11" s="7">
        <f>SUM(D12:D15)</f>
        <v>12601793.629999999</v>
      </c>
      <c r="E11" s="15">
        <f>D11/C11*100</f>
        <v>39.923882790658105</v>
      </c>
      <c r="F11" s="7">
        <f>SUM(F12:F15)</f>
        <v>8357453.77</v>
      </c>
      <c r="G11" s="15">
        <f t="shared" si="2"/>
        <v>150.78508331371842</v>
      </c>
    </row>
    <row r="12" spans="1:7" ht="15.75">
      <c r="A12" s="3" t="s">
        <v>19</v>
      </c>
      <c r="B12" s="16" t="s">
        <v>18</v>
      </c>
      <c r="C12" s="24">
        <v>583903.64</v>
      </c>
      <c r="D12" s="24">
        <v>336247.9</v>
      </c>
      <c r="E12" s="17">
        <f t="shared" si="1"/>
        <v>57.586196927972566</v>
      </c>
      <c r="F12" s="21">
        <v>39570</v>
      </c>
      <c r="G12" s="18">
        <f t="shared" si="2"/>
        <v>849.7546120798585</v>
      </c>
    </row>
    <row r="13" spans="1:7" ht="15.75">
      <c r="A13" s="3" t="s">
        <v>0</v>
      </c>
      <c r="B13" s="16" t="s">
        <v>13</v>
      </c>
      <c r="C13" s="24">
        <v>10760000</v>
      </c>
      <c r="D13" s="24">
        <v>7083500</v>
      </c>
      <c r="E13" s="17">
        <f t="shared" si="1"/>
        <v>65.8317843866171</v>
      </c>
      <c r="F13" s="21">
        <v>3785000</v>
      </c>
      <c r="G13" s="18">
        <f t="shared" si="2"/>
        <v>187.14663143989432</v>
      </c>
    </row>
    <row r="14" spans="1:7" ht="15.75">
      <c r="A14" s="3" t="s">
        <v>47</v>
      </c>
      <c r="B14" s="16" t="s">
        <v>45</v>
      </c>
      <c r="C14" s="24">
        <v>18338565.57</v>
      </c>
      <c r="D14" s="24">
        <v>4178919.71</v>
      </c>
      <c r="E14" s="17">
        <f t="shared" si="1"/>
        <v>22.787604047048703</v>
      </c>
      <c r="F14" s="21">
        <v>3462353.12</v>
      </c>
      <c r="G14" s="18">
        <f t="shared" si="2"/>
        <v>120.69594189745729</v>
      </c>
    </row>
    <row r="15" spans="1:7" ht="15.75">
      <c r="A15" s="3" t="s">
        <v>20</v>
      </c>
      <c r="B15" s="16" t="s">
        <v>5</v>
      </c>
      <c r="C15" s="24">
        <v>1882080</v>
      </c>
      <c r="D15" s="24">
        <v>1003126.02</v>
      </c>
      <c r="E15" s="17">
        <f t="shared" si="1"/>
        <v>53.29879813823004</v>
      </c>
      <c r="F15" s="21">
        <v>1070530.65</v>
      </c>
      <c r="G15" s="18">
        <f t="shared" si="2"/>
        <v>93.70362445951454</v>
      </c>
    </row>
    <row r="16" spans="1:7" ht="15.75">
      <c r="A16" s="4" t="s">
        <v>7</v>
      </c>
      <c r="B16" s="14" t="s">
        <v>6</v>
      </c>
      <c r="C16" s="7">
        <f>SUM(C17:C18)</f>
        <v>8007354</v>
      </c>
      <c r="D16" s="7">
        <f>SUM(D17:D18)</f>
        <v>4143672.83</v>
      </c>
      <c r="E16" s="15">
        <f>D16/C16*100</f>
        <v>51.74834071279976</v>
      </c>
      <c r="F16" s="7">
        <f>SUM(F17:F17)</f>
        <v>0</v>
      </c>
      <c r="G16" s="15" t="e">
        <f t="shared" si="2"/>
        <v>#DIV/0!</v>
      </c>
    </row>
    <row r="17" spans="1:7" ht="15.75">
      <c r="A17" s="25" t="s">
        <v>75</v>
      </c>
      <c r="B17" s="26" t="s">
        <v>76</v>
      </c>
      <c r="C17" s="24">
        <v>3550000</v>
      </c>
      <c r="D17" s="24">
        <v>2946736.68</v>
      </c>
      <c r="E17" s="17">
        <f t="shared" si="1"/>
        <v>83.00666704225353</v>
      </c>
      <c r="F17" s="21">
        <v>0</v>
      </c>
      <c r="G17" s="18" t="s">
        <v>68</v>
      </c>
    </row>
    <row r="18" spans="1:7" ht="15.75">
      <c r="A18" s="3" t="s">
        <v>57</v>
      </c>
      <c r="B18" s="16" t="s">
        <v>21</v>
      </c>
      <c r="C18" s="24">
        <v>4457354</v>
      </c>
      <c r="D18" s="24">
        <v>1196936.15</v>
      </c>
      <c r="E18" s="17">
        <f>D18/C18*100</f>
        <v>26.85306462084905</v>
      </c>
      <c r="F18" s="21">
        <v>952167.28</v>
      </c>
      <c r="G18" s="18">
        <f aca="true" t="shared" si="3" ref="G18:G25">D18/F18*100</f>
        <v>125.70649875723517</v>
      </c>
    </row>
    <row r="19" spans="1:7" ht="15.75">
      <c r="A19" s="4" t="s">
        <v>31</v>
      </c>
      <c r="B19" s="14" t="s">
        <v>56</v>
      </c>
      <c r="C19" s="7">
        <f>SUM(C20:C25)</f>
        <v>169139852.13</v>
      </c>
      <c r="D19" s="7">
        <f>SUM(D20:D25)</f>
        <v>92048282.22999999</v>
      </c>
      <c r="E19" s="15">
        <f>D19/C19*100</f>
        <v>54.42140398659694</v>
      </c>
      <c r="F19" s="7">
        <f>SUM(F20:F25)</f>
        <v>76899461.71</v>
      </c>
      <c r="G19" s="15">
        <f t="shared" si="2"/>
        <v>119.69951438298565</v>
      </c>
    </row>
    <row r="20" spans="1:7" ht="15.75">
      <c r="A20" s="3" t="s">
        <v>50</v>
      </c>
      <c r="B20" s="16" t="s">
        <v>37</v>
      </c>
      <c r="C20" s="21">
        <v>52038919.18</v>
      </c>
      <c r="D20" s="21">
        <v>28828961.85</v>
      </c>
      <c r="E20" s="17">
        <f t="shared" si="1"/>
        <v>55.398848216432164</v>
      </c>
      <c r="F20" s="21">
        <v>19822263.61</v>
      </c>
      <c r="G20" s="18">
        <f t="shared" si="3"/>
        <v>145.43728414274682</v>
      </c>
    </row>
    <row r="21" spans="1:7" ht="15.75">
      <c r="A21" s="3" t="s">
        <v>22</v>
      </c>
      <c r="B21" s="16" t="s">
        <v>16</v>
      </c>
      <c r="C21" s="21">
        <v>84977604.73</v>
      </c>
      <c r="D21" s="21">
        <v>45841724.98</v>
      </c>
      <c r="E21" s="17">
        <f t="shared" si="1"/>
        <v>53.945654417600096</v>
      </c>
      <c r="F21" s="21">
        <v>42067905.13</v>
      </c>
      <c r="G21" s="18">
        <f t="shared" si="3"/>
        <v>108.97078149800419</v>
      </c>
    </row>
    <row r="22" spans="1:7" ht="15.75">
      <c r="A22" s="3" t="s">
        <v>64</v>
      </c>
      <c r="B22" s="16" t="s">
        <v>65</v>
      </c>
      <c r="C22" s="21">
        <v>23552757.23</v>
      </c>
      <c r="D22" s="21">
        <v>13351749.56</v>
      </c>
      <c r="E22" s="17">
        <f t="shared" si="1"/>
        <v>56.688690116473474</v>
      </c>
      <c r="F22" s="21">
        <v>11630803.7</v>
      </c>
      <c r="G22" s="18">
        <f t="shared" si="3"/>
        <v>114.79644833142531</v>
      </c>
    </row>
    <row r="23" spans="1:7" ht="31.5">
      <c r="A23" s="3" t="s">
        <v>40</v>
      </c>
      <c r="B23" s="16" t="s">
        <v>12</v>
      </c>
      <c r="C23" s="21">
        <v>152200</v>
      </c>
      <c r="D23" s="21">
        <v>21270</v>
      </c>
      <c r="E23" s="17">
        <f t="shared" si="1"/>
        <v>13.975032851511168</v>
      </c>
      <c r="F23" s="21">
        <v>28649</v>
      </c>
      <c r="G23" s="18">
        <f t="shared" si="3"/>
        <v>74.2434290900206</v>
      </c>
    </row>
    <row r="24" spans="1:7" ht="15.75">
      <c r="A24" s="3" t="s">
        <v>30</v>
      </c>
      <c r="B24" s="16" t="s">
        <v>26</v>
      </c>
      <c r="C24" s="21">
        <v>454300</v>
      </c>
      <c r="D24" s="21">
        <v>231387.27</v>
      </c>
      <c r="E24" s="17">
        <f t="shared" si="1"/>
        <v>50.932703059652205</v>
      </c>
      <c r="F24" s="21">
        <v>342375.44</v>
      </c>
      <c r="G24" s="18">
        <f t="shared" si="3"/>
        <v>67.58290547943508</v>
      </c>
    </row>
    <row r="25" spans="1:7" ht="15.75">
      <c r="A25" s="3" t="s">
        <v>54</v>
      </c>
      <c r="B25" s="16" t="s">
        <v>39</v>
      </c>
      <c r="C25" s="21">
        <v>7964070.99</v>
      </c>
      <c r="D25" s="21">
        <v>3773188.57</v>
      </c>
      <c r="E25" s="17">
        <f t="shared" si="1"/>
        <v>47.377636070017</v>
      </c>
      <c r="F25" s="21">
        <v>3007464.83</v>
      </c>
      <c r="G25" s="18">
        <f t="shared" si="3"/>
        <v>125.46077122371535</v>
      </c>
    </row>
    <row r="26" spans="1:7" ht="15.75">
      <c r="A26" s="4" t="s">
        <v>9</v>
      </c>
      <c r="B26" s="14" t="s">
        <v>53</v>
      </c>
      <c r="C26" s="7">
        <f>C27</f>
        <v>38402325.13</v>
      </c>
      <c r="D26" s="7">
        <f>D27</f>
        <v>20406216.24</v>
      </c>
      <c r="E26" s="15">
        <f>D26/C26*100</f>
        <v>53.137970607041716</v>
      </c>
      <c r="F26" s="7">
        <f>F27</f>
        <v>17838490.54</v>
      </c>
      <c r="G26" s="15">
        <f aca="true" t="shared" si="4" ref="G26:G37">D26/F26*100</f>
        <v>114.39429919388235</v>
      </c>
    </row>
    <row r="27" spans="1:7" ht="15.75">
      <c r="A27" s="3" t="s">
        <v>24</v>
      </c>
      <c r="B27" s="16" t="s">
        <v>34</v>
      </c>
      <c r="C27" s="24">
        <v>38402325.13</v>
      </c>
      <c r="D27" s="24">
        <v>20406216.24</v>
      </c>
      <c r="E27" s="17">
        <f t="shared" si="1"/>
        <v>53.137970607041716</v>
      </c>
      <c r="F27" s="21">
        <v>17838490.54</v>
      </c>
      <c r="G27" s="18">
        <f t="shared" si="4"/>
        <v>114.39429919388235</v>
      </c>
    </row>
    <row r="28" spans="1:7" ht="15.75">
      <c r="A28" s="4" t="s">
        <v>2</v>
      </c>
      <c r="B28" s="14" t="s">
        <v>52</v>
      </c>
      <c r="C28" s="7">
        <f>SUM(C29:C32)</f>
        <v>8051092.18</v>
      </c>
      <c r="D28" s="7">
        <f>SUM(D29:D32)</f>
        <v>4764322.93</v>
      </c>
      <c r="E28" s="15">
        <f>D28/C28*100</f>
        <v>59.176107085635174</v>
      </c>
      <c r="F28" s="7">
        <f>SUM(F29:F32)</f>
        <v>3256929.56</v>
      </c>
      <c r="G28" s="15">
        <f t="shared" si="4"/>
        <v>146.28265187288852</v>
      </c>
    </row>
    <row r="29" spans="1:7" ht="15.75">
      <c r="A29" s="3" t="s">
        <v>23</v>
      </c>
      <c r="B29" s="16" t="s">
        <v>33</v>
      </c>
      <c r="C29" s="24">
        <v>1759002</v>
      </c>
      <c r="D29" s="24">
        <v>867033.45</v>
      </c>
      <c r="E29" s="17">
        <f t="shared" si="1"/>
        <v>49.291214563712835</v>
      </c>
      <c r="F29" s="21">
        <v>744458.62</v>
      </c>
      <c r="G29" s="18">
        <f t="shared" si="4"/>
        <v>116.46496214927298</v>
      </c>
    </row>
    <row r="30" spans="1:7" ht="15.75">
      <c r="A30" s="3" t="s">
        <v>61</v>
      </c>
      <c r="B30" s="11">
        <v>1003</v>
      </c>
      <c r="C30" s="24">
        <v>2875146.78</v>
      </c>
      <c r="D30" s="24">
        <v>2832051.6</v>
      </c>
      <c r="E30" s="17">
        <f t="shared" si="1"/>
        <v>98.50111374140002</v>
      </c>
      <c r="F30" s="21">
        <v>2137527</v>
      </c>
      <c r="G30" s="18" t="s">
        <v>68</v>
      </c>
    </row>
    <row r="31" spans="1:7" ht="15.75">
      <c r="A31" s="3" t="s">
        <v>38</v>
      </c>
      <c r="B31" s="16" t="s">
        <v>28</v>
      </c>
      <c r="C31" s="24">
        <v>3047443.4</v>
      </c>
      <c r="D31" s="24">
        <v>867937.88</v>
      </c>
      <c r="E31" s="17">
        <f t="shared" si="1"/>
        <v>28.480853163671554</v>
      </c>
      <c r="F31" s="21">
        <v>194143.94</v>
      </c>
      <c r="G31" s="18">
        <f t="shared" si="4"/>
        <v>447.0589604805589</v>
      </c>
    </row>
    <row r="32" spans="1:7" ht="15.75">
      <c r="A32" s="3" t="s">
        <v>46</v>
      </c>
      <c r="B32" s="16" t="s">
        <v>41</v>
      </c>
      <c r="C32" s="24">
        <v>369500</v>
      </c>
      <c r="D32" s="24">
        <v>197300</v>
      </c>
      <c r="E32" s="17">
        <f t="shared" si="1"/>
        <v>53.39648173207037</v>
      </c>
      <c r="F32" s="21">
        <v>180800</v>
      </c>
      <c r="G32" s="18">
        <f t="shared" si="4"/>
        <v>109.12610619469028</v>
      </c>
    </row>
    <row r="33" spans="1:7" ht="15.75">
      <c r="A33" s="4" t="s">
        <v>17</v>
      </c>
      <c r="B33" s="14" t="s">
        <v>49</v>
      </c>
      <c r="C33" s="7">
        <f>C34</f>
        <v>955000</v>
      </c>
      <c r="D33" s="7">
        <f>D34</f>
        <v>522452</v>
      </c>
      <c r="E33" s="15">
        <f>D33/C33*100</f>
        <v>54.70701570680628</v>
      </c>
      <c r="F33" s="7">
        <f>F34</f>
        <v>410846.48</v>
      </c>
      <c r="G33" s="15">
        <f t="shared" si="4"/>
        <v>127.16477454060214</v>
      </c>
    </row>
    <row r="34" spans="1:7" ht="15.75">
      <c r="A34" s="3" t="s">
        <v>14</v>
      </c>
      <c r="B34" s="16" t="s">
        <v>32</v>
      </c>
      <c r="C34" s="24">
        <v>955000</v>
      </c>
      <c r="D34" s="24">
        <v>522452</v>
      </c>
      <c r="E34" s="17">
        <f t="shared" si="1"/>
        <v>54.70701570680628</v>
      </c>
      <c r="F34" s="21">
        <v>410846.48</v>
      </c>
      <c r="G34" s="18">
        <f t="shared" si="4"/>
        <v>127.16477454060214</v>
      </c>
    </row>
    <row r="35" spans="1:7" ht="31.5">
      <c r="A35" s="4" t="s">
        <v>36</v>
      </c>
      <c r="B35" s="14" t="s">
        <v>43</v>
      </c>
      <c r="C35" s="7">
        <f>C36</f>
        <v>2245.34</v>
      </c>
      <c r="D35" s="7">
        <f>D36</f>
        <v>1162.83</v>
      </c>
      <c r="E35" s="15">
        <f>D35/C35*100</f>
        <v>51.788593264271775</v>
      </c>
      <c r="F35" s="7">
        <f>F36</f>
        <v>1744.19</v>
      </c>
      <c r="G35" s="15">
        <f t="shared" si="4"/>
        <v>66.66876888412385</v>
      </c>
    </row>
    <row r="36" spans="1:7" ht="31.5">
      <c r="A36" s="3" t="s">
        <v>48</v>
      </c>
      <c r="B36" s="16" t="s">
        <v>27</v>
      </c>
      <c r="C36" s="22">
        <v>2245.34</v>
      </c>
      <c r="D36" s="22">
        <v>1162.83</v>
      </c>
      <c r="E36" s="17">
        <f t="shared" si="1"/>
        <v>51.788593264271775</v>
      </c>
      <c r="F36" s="22">
        <v>1744.19</v>
      </c>
      <c r="G36" s="18">
        <f t="shared" si="4"/>
        <v>66.66876888412385</v>
      </c>
    </row>
    <row r="37" spans="1:7" s="10" customFormat="1" ht="15.75">
      <c r="A37" s="8" t="s">
        <v>60</v>
      </c>
      <c r="B37" s="19"/>
      <c r="C37" s="9">
        <f>C35+C33+C28+C26+C19+C16+C11+C3</f>
        <v>314705479.83000004</v>
      </c>
      <c r="D37" s="9">
        <f>D35+D33+D28+D26+D19+D16+D11+D3</f>
        <v>157894650.69</v>
      </c>
      <c r="E37" s="20">
        <f>D37/C37*100</f>
        <v>50.17219616744287</v>
      </c>
      <c r="F37" s="9">
        <f>F35+F33+F28+F26+F19+F16+F11+F3</f>
        <v>128190130.53999999</v>
      </c>
      <c r="G37" s="20">
        <f t="shared" si="4"/>
        <v>123.1722364466515</v>
      </c>
    </row>
  </sheetData>
  <sheetProtection/>
  <autoFilter ref="A2:D36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2022-07-13T12:46:00Z</cp:lastPrinted>
  <dcterms:created xsi:type="dcterms:W3CDTF">2017-04-18T09:53:03Z</dcterms:created>
  <dcterms:modified xsi:type="dcterms:W3CDTF">2023-08-16T10:00:55Z</dcterms:modified>
  <cp:category/>
  <cp:version/>
  <cp:contentType/>
  <cp:contentStatus/>
</cp:coreProperties>
</file>